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bookViews>
    <workbookView xWindow="0" yWindow="0" windowWidth="28800" windowHeight="12315"/>
  </bookViews>
  <sheets>
    <sheet name="Egresos x Endeudamiento Neto" sheetId="1" r:id="rId1"/>
    <sheet name="Fechas" sheetId="8" state="hidden" r:id="rId2"/>
    <sheet name="Leyendas" sheetId="7" state="hidden" r:id="rId3"/>
    <sheet name="fuente2" sheetId="9" state="hidden" r:id="rId4"/>
    <sheet name="fuente1" sheetId="6" state="hidden" r:id="rId5"/>
    <sheet name="BExRepositorySheet" sheetId="4" state="veryHidden" r:id="rId6"/>
  </sheets>
  <externalReferences>
    <externalReference r:id="rId7"/>
  </externalReferences>
  <definedNames>
    <definedName name="_xlnm.Print_Area" localSheetId="0">'Egresos x Endeudamiento Neto'!$A$3:$J$28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J22" i="1"/>
  <c r="F4" i="8" l="1"/>
  <c r="F5" i="8" s="1"/>
  <c r="E4" i="8"/>
  <c r="C2" i="6"/>
  <c r="C3" i="6"/>
  <c r="E3" i="6"/>
  <c r="D3" i="6"/>
  <c r="D2" i="6"/>
  <c r="E2" i="6"/>
  <c r="E5" i="8" l="1"/>
  <c r="B10" i="8"/>
  <c r="L1" i="1"/>
  <c r="N1" i="1" s="1"/>
  <c r="M1" i="1" l="1"/>
  <c r="G1" i="1"/>
</calcChain>
</file>

<file path=xl/sharedStrings.xml><?xml version="1.0" encoding="utf-8"?>
<sst xmlns="http://schemas.openxmlformats.org/spreadsheetml/2006/main" count="199" uniqueCount="106">
  <si>
    <t>Identificación de Crédito o Instrumento</t>
  </si>
  <si>
    <t>Contratación/Colocación</t>
  </si>
  <si>
    <t>Amortización</t>
  </si>
  <si>
    <t>Endeudamiento Neto</t>
  </si>
  <si>
    <t>A</t>
  </si>
  <si>
    <t>B</t>
  </si>
  <si>
    <t>C=A-B</t>
  </si>
  <si>
    <t>Diferencia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</si>
  <si>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</si>
  <si>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</si>
  <si>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</si>
  <si>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Estado Analítico del Ejercicio del Presupuesto de Egresos</t>
  </si>
  <si>
    <t>(en Pesos)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</si>
  <si>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</si>
  <si>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</si>
  <si>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</si>
  <si>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</si>
  <si>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</si>
  <si>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</si>
  <si>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</si>
  <si>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</si>
  <si>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</si>
  <si>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</si>
  <si>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</si>
  <si>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</si>
  <si>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</si>
  <si>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</si>
  <si>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</si>
  <si>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</si>
  <si>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</si>
  <si>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</si>
  <si>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</si>
  <si>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</si>
  <si>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</si>
  <si>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</si>
  <si>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</si>
  <si>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</si>
  <si>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</si>
  <si>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</si>
  <si>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</si>
  <si>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</si>
  <si>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</si>
  <si>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</si>
  <si>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</si>
  <si>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</si>
  <si>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</si>
  <si>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</si>
  <si>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</si>
  <si>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</si>
  <si>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</si>
  <si>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</si>
  <si>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</si>
  <si>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</si>
  <si>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</si>
  <si>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</si>
  <si>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</si>
  <si>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</si>
  <si>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</si>
  <si>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</si>
  <si>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</si>
  <si>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</si>
  <si>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</si>
  <si>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Instituciones Bancarias</t>
  </si>
  <si>
    <t>Total Instituciones Bancarias</t>
  </si>
  <si>
    <t>Selección vacía</t>
  </si>
  <si>
    <t>25</t>
  </si>
  <si>
    <t>#</t>
  </si>
  <si>
    <t>Área funcional</t>
  </si>
  <si>
    <t>Clasificación administrativa</t>
  </si>
  <si>
    <t>Clasificación Geográfica</t>
  </si>
  <si>
    <t>Direccion</t>
  </si>
  <si>
    <t>Entidad Federativa</t>
  </si>
  <si>
    <t>Estruct.</t>
  </si>
  <si>
    <t>Localidad</t>
  </si>
  <si>
    <t>Municipio</t>
  </si>
  <si>
    <t>Pos.presupuestaria</t>
  </si>
  <si>
    <t>Ratios</t>
  </si>
  <si>
    <t>Región</t>
  </si>
  <si>
    <t>Secretaría</t>
  </si>
  <si>
    <t>Subsecretaría</t>
  </si>
  <si>
    <t>Unidad Responsable</t>
  </si>
  <si>
    <t>Resultado</t>
  </si>
  <si>
    <t>4113NAMDZF096AZ5</t>
  </si>
  <si>
    <t>24025 AZTECA - $500 Millo</t>
  </si>
  <si>
    <t>4113NAMDZF096BJ6</t>
  </si>
  <si>
    <t>24025 BAJÍO - $600 Millon</t>
  </si>
  <si>
    <t>4113NAMDZF096BN2</t>
  </si>
  <si>
    <t>24025 BANORTE 2 - $2,500</t>
  </si>
  <si>
    <t>4113NAMDZF096BN9</t>
  </si>
  <si>
    <t>24025 BANOBRAS - $10,899</t>
  </si>
  <si>
    <t>4113NAMDZF096BNM</t>
  </si>
  <si>
    <t>24025 BANORTE 3 - $1,000</t>
  </si>
  <si>
    <t>4113NAMDZF096BT1</t>
  </si>
  <si>
    <t>24025 BANORTE 1 - $2,500</t>
  </si>
  <si>
    <t>4113NAMDZF096BV1</t>
  </si>
  <si>
    <t>24025 BBVA - $1,000 Millo</t>
  </si>
  <si>
    <t>4113NAMDZF096CBO</t>
  </si>
  <si>
    <t>24025 Crédito BANOBRAS 56</t>
  </si>
  <si>
    <t>4113NAMDZF096CBX</t>
  </si>
  <si>
    <t>25025 Crédito Banamex $1</t>
  </si>
  <si>
    <t>4113NAMDZF096CFS</t>
  </si>
  <si>
    <t>24025 Crédito FISE</t>
  </si>
  <si>
    <t>16/04/2025</t>
  </si>
  <si>
    <t>001.2025..003.2025</t>
  </si>
  <si>
    <t>Elaborado el 16 de Abril del 2025</t>
  </si>
  <si>
    <t>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</si>
</sst>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"/>
    <numFmt numFmtId="165" formatCode="#,##0.00_ ;\(#,##0.00\)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6">
    <xf numFmtId="0" fontId="0" fillId="0" borderId="0"/>
    <xf numFmtId="0" fontId="7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7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4" fontId="22" fillId="9" borderId="17" applyNumberFormat="0" applyProtection="0">
      <alignment vertical="center"/>
    </xf>
    <xf numFmtId="4" fontId="23" fillId="9" borderId="17" applyNumberFormat="0" applyProtection="0">
      <alignment vertical="center"/>
    </xf>
    <xf numFmtId="4" fontId="22" fillId="9" borderId="17" applyNumberFormat="0" applyProtection="0">
      <alignment horizontal="left" vertical="center" indent="1"/>
    </xf>
    <xf numFmtId="0" fontId="22" fillId="9" borderId="17" applyNumberFormat="0" applyProtection="0">
      <alignment horizontal="left" vertical="top" indent="1"/>
    </xf>
    <xf numFmtId="4" fontId="22" fillId="10" borderId="0" applyNumberFormat="0" applyProtection="0">
      <alignment horizontal="left" vertical="center" indent="1"/>
    </xf>
    <xf numFmtId="4" fontId="24" fillId="11" borderId="17" applyNumberFormat="0" applyProtection="0">
      <alignment horizontal="right" vertical="center"/>
    </xf>
    <xf numFmtId="4" fontId="24" fillId="12" borderId="17" applyNumberFormat="0" applyProtection="0">
      <alignment horizontal="right" vertical="center"/>
    </xf>
    <xf numFmtId="4" fontId="24" fillId="13" borderId="17" applyNumberFormat="0" applyProtection="0">
      <alignment horizontal="right" vertical="center"/>
    </xf>
    <xf numFmtId="4" fontId="24" fillId="14" borderId="17" applyNumberFormat="0" applyProtection="0">
      <alignment horizontal="right" vertical="center"/>
    </xf>
    <xf numFmtId="4" fontId="24" fillId="15" borderId="17" applyNumberFormat="0" applyProtection="0">
      <alignment horizontal="right" vertical="center"/>
    </xf>
    <xf numFmtId="4" fontId="24" fillId="16" borderId="17" applyNumberFormat="0" applyProtection="0">
      <alignment horizontal="right" vertical="center"/>
    </xf>
    <xf numFmtId="4" fontId="24" fillId="17" borderId="17" applyNumberFormat="0" applyProtection="0">
      <alignment horizontal="right" vertical="center"/>
    </xf>
    <xf numFmtId="4" fontId="24" fillId="18" borderId="17" applyNumberFormat="0" applyProtection="0">
      <alignment horizontal="right" vertical="center"/>
    </xf>
    <xf numFmtId="4" fontId="24" fillId="19" borderId="17" applyNumberFormat="0" applyProtection="0">
      <alignment horizontal="right" vertical="center"/>
    </xf>
    <xf numFmtId="4" fontId="22" fillId="20" borderId="18" applyNumberFormat="0" applyProtection="0">
      <alignment horizontal="left" vertical="center" indent="1"/>
    </xf>
    <xf numFmtId="4" fontId="24" fillId="21" borderId="0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4" fillId="10" borderId="17" applyNumberFormat="0" applyProtection="0">
      <alignment horizontal="right" vertical="center"/>
    </xf>
    <xf numFmtId="4" fontId="26" fillId="21" borderId="0" applyNumberFormat="0" applyProtection="0">
      <alignment horizontal="left" vertical="center" indent="1"/>
    </xf>
    <xf numFmtId="4" fontId="26" fillId="10" borderId="0" applyNumberFormat="0" applyProtection="0">
      <alignment horizontal="left" vertical="center" indent="1"/>
    </xf>
    <xf numFmtId="0" fontId="7" fillId="22" borderId="17" applyNumberFormat="0" applyProtection="0">
      <alignment horizontal="left" vertical="center" indent="1"/>
    </xf>
    <xf numFmtId="0" fontId="7" fillId="22" borderId="17" applyNumberFormat="0" applyProtection="0">
      <alignment horizontal="left" vertical="top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top" indent="1"/>
    </xf>
    <xf numFmtId="0" fontId="7" fillId="23" borderId="17" applyNumberFormat="0" applyProtection="0">
      <alignment horizontal="left" vertical="center" indent="1"/>
    </xf>
    <xf numFmtId="0" fontId="7" fillId="23" borderId="17" applyNumberFormat="0" applyProtection="0">
      <alignment horizontal="left" vertical="top" indent="1"/>
    </xf>
    <xf numFmtId="0" fontId="7" fillId="21" borderId="17" applyNumberFormat="0" applyProtection="0">
      <alignment horizontal="left" vertical="center" indent="1"/>
    </xf>
    <xf numFmtId="0" fontId="7" fillId="21" borderId="17" applyNumberFormat="0" applyProtection="0">
      <alignment horizontal="left" vertical="top" indent="1"/>
    </xf>
    <xf numFmtId="0" fontId="7" fillId="24" borderId="19" applyNumberFormat="0">
      <protection locked="0"/>
    </xf>
    <xf numFmtId="4" fontId="24" fillId="25" borderId="17" applyNumberFormat="0" applyProtection="0">
      <alignment vertical="center"/>
    </xf>
    <xf numFmtId="4" fontId="27" fillId="25" borderId="17" applyNumberFormat="0" applyProtection="0">
      <alignment vertical="center"/>
    </xf>
    <xf numFmtId="4" fontId="24" fillId="25" borderId="17" applyNumberFormat="0" applyProtection="0">
      <alignment horizontal="left" vertical="center" indent="1"/>
    </xf>
    <xf numFmtId="0" fontId="24" fillId="25" borderId="17" applyNumberFormat="0" applyProtection="0">
      <alignment horizontal="left" vertical="top" indent="1"/>
    </xf>
    <xf numFmtId="4" fontId="24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4" fontId="24" fillId="10" borderId="17" applyNumberFormat="0" applyProtection="0">
      <alignment horizontal="left" vertical="center" indent="1"/>
    </xf>
    <xf numFmtId="0" fontId="24" fillId="10" borderId="17" applyNumberFormat="0" applyProtection="0">
      <alignment horizontal="left" vertical="top" indent="1"/>
    </xf>
    <xf numFmtId="4" fontId="28" fillId="26" borderId="0" applyNumberFormat="0" applyProtection="0">
      <alignment horizontal="left" vertical="center" indent="1"/>
    </xf>
    <xf numFmtId="4" fontId="29" fillId="21" borderId="1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5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7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38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54" borderId="28" applyNumberFormat="0" applyAlignment="0" applyProtection="0"/>
    <xf numFmtId="0" fontId="48" fillId="55" borderId="29" applyNumberFormat="0" applyAlignment="0" applyProtection="0"/>
    <xf numFmtId="0" fontId="49" fillId="55" borderId="28" applyNumberFormat="0" applyAlignment="0" applyProtection="0"/>
    <xf numFmtId="0" fontId="50" fillId="0" borderId="30" applyNumberFormat="0" applyFill="0" applyAlignment="0" applyProtection="0"/>
    <xf numFmtId="0" fontId="51" fillId="56" borderId="31" applyNumberFormat="0" applyAlignment="0" applyProtection="0"/>
    <xf numFmtId="0" fontId="39" fillId="0" borderId="0" applyNumberFormat="0" applyFill="0" applyBorder="0" applyAlignment="0" applyProtection="0"/>
    <xf numFmtId="0" fontId="2" fillId="57" borderId="32" applyNumberFormat="0" applyFont="0" applyAlignment="0" applyProtection="0"/>
    <xf numFmtId="0" fontId="52" fillId="0" borderId="0" applyNumberFormat="0" applyFill="0" applyBorder="0" applyAlignment="0" applyProtection="0"/>
    <xf numFmtId="0" fontId="6" fillId="0" borderId="33" applyNumberFormat="0" applyFill="0" applyAlignment="0" applyProtection="0"/>
    <xf numFmtId="0" fontId="2" fillId="0" borderId="0"/>
    <xf numFmtId="0" fontId="2" fillId="57" borderId="32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7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7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57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32" applyNumberFormat="0" applyFont="0" applyAlignment="0" applyProtection="0"/>
    <xf numFmtId="0" fontId="2" fillId="0" borderId="0"/>
    <xf numFmtId="0" fontId="2" fillId="57" borderId="32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37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13" fillId="3" borderId="0" applyNumberFormat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6" fillId="2" borderId="9" xfId="64" applyFont="1" applyFill="1" applyBorder="1" applyAlignment="1">
      <alignment horizontal="center"/>
    </xf>
    <xf numFmtId="0" fontId="6" fillId="2" borderId="11" xfId="64" applyFont="1" applyFill="1" applyBorder="1" applyAlignment="1">
      <alignment horizontal="center"/>
    </xf>
    <xf numFmtId="0" fontId="6" fillId="2" borderId="10" xfId="64" applyFont="1" applyFill="1" applyBorder="1" applyAlignment="1">
      <alignment horizontal="center" vertical="center"/>
    </xf>
    <xf numFmtId="0" fontId="6" fillId="2" borderId="10" xfId="64" applyFont="1" applyFill="1" applyBorder="1" applyAlignment="1">
      <alignment horizontal="center"/>
    </xf>
    <xf numFmtId="0" fontId="6" fillId="2" borderId="0" xfId="64" applyFont="1" applyFill="1" applyAlignment="1">
      <alignment horizontal="center" wrapText="1"/>
    </xf>
    <xf numFmtId="0" fontId="6" fillId="2" borderId="11" xfId="64" applyFont="1" applyFill="1" applyBorder="1" applyAlignment="1">
      <alignment horizontal="center" vertical="center"/>
    </xf>
    <xf numFmtId="0" fontId="0" fillId="2" borderId="37" xfId="0" applyFill="1" applyBorder="1"/>
    <xf numFmtId="0" fontId="39" fillId="2" borderId="37" xfId="64" applyFont="1" applyFill="1" applyBorder="1" applyAlignment="1">
      <alignment horizontal="center"/>
    </xf>
    <xf numFmtId="0" fontId="0" fillId="2" borderId="19" xfId="0" applyFill="1" applyBorder="1"/>
    <xf numFmtId="0" fontId="11" fillId="2" borderId="34" xfId="64" applyFont="1" applyFill="1" applyBorder="1" applyAlignment="1">
      <alignment horizontal="center"/>
    </xf>
    <xf numFmtId="0" fontId="11" fillId="2" borderId="39" xfId="0" applyFont="1" applyFill="1" applyBorder="1"/>
    <xf numFmtId="14" fontId="36" fillId="2" borderId="0" xfId="0" quotePrefix="1" applyNumberFormat="1" applyFont="1" applyFill="1"/>
    <xf numFmtId="0" fontId="36" fillId="2" borderId="0" xfId="0" applyFont="1" applyFill="1"/>
    <xf numFmtId="0" fontId="6" fillId="2" borderId="24" xfId="64" applyFont="1" applyFill="1" applyBorder="1" applyAlignment="1">
      <alignment horizontal="left"/>
    </xf>
    <xf numFmtId="0" fontId="6" fillId="2" borderId="19" xfId="64" applyFont="1" applyFill="1" applyBorder="1" applyAlignment="1">
      <alignment horizontal="left"/>
    </xf>
    <xf numFmtId="0" fontId="22" fillId="10" borderId="0" xfId="22" quotePrefix="1" applyNumberFormat="1">
      <alignment horizontal="left" vertical="center" indent="1"/>
    </xf>
    <xf numFmtId="0" fontId="24" fillId="10" borderId="17" xfId="53" quotePrefix="1" applyNumberFormat="1">
      <alignment horizontal="left" vertical="center" indent="1"/>
    </xf>
    <xf numFmtId="3" fontId="24" fillId="21" borderId="17" xfId="51" applyNumberFormat="1">
      <alignment horizontal="right" vertical="center"/>
    </xf>
    <xf numFmtId="0" fontId="22" fillId="9" borderId="17" xfId="20" quotePrefix="1" applyNumberFormat="1">
      <alignment horizontal="left" vertical="center" indent="1"/>
    </xf>
    <xf numFmtId="3" fontId="22" fillId="9" borderId="17" xfId="18" applyNumberFormat="1">
      <alignment vertical="center"/>
    </xf>
    <xf numFmtId="0" fontId="24" fillId="10" borderId="17" xfId="53" quotePrefix="1" applyNumberFormat="1" applyAlignment="1">
      <alignment horizontal="left" vertical="center" wrapText="1" indent="1"/>
    </xf>
    <xf numFmtId="4" fontId="22" fillId="9" borderId="17" xfId="18" applyNumberFormat="1">
      <alignment vertical="center"/>
    </xf>
    <xf numFmtId="164" fontId="22" fillId="9" borderId="17" xfId="18" applyNumberFormat="1">
      <alignment vertical="center"/>
    </xf>
    <xf numFmtId="164" fontId="24" fillId="21" borderId="17" xfId="51" applyNumberFormat="1">
      <alignment horizontal="right" vertical="center"/>
    </xf>
    <xf numFmtId="4" fontId="24" fillId="21" borderId="17" xfId="51" applyNumberFormat="1">
      <alignment horizontal="right" vertical="center"/>
    </xf>
    <xf numFmtId="0" fontId="7" fillId="0" borderId="0" xfId="0" applyFont="1"/>
    <xf numFmtId="0" fontId="0" fillId="2" borderId="41" xfId="0" applyFill="1" applyBorder="1"/>
    <xf numFmtId="4" fontId="12" fillId="2" borderId="19" xfId="64" applyNumberFormat="1" applyFont="1" applyFill="1" applyBorder="1" applyAlignment="1">
      <alignment horizontal="center"/>
    </xf>
    <xf numFmtId="0" fontId="53" fillId="2" borderId="43" xfId="64" applyFont="1" applyFill="1" applyBorder="1" applyAlignment="1">
      <alignment horizontal="left"/>
    </xf>
    <xf numFmtId="0" fontId="1" fillId="0" borderId="0" xfId="231"/>
    <xf numFmtId="0" fontId="7" fillId="0" borderId="0" xfId="232"/>
    <xf numFmtId="0" fontId="7" fillId="0" borderId="0" xfId="232" quotePrefix="1"/>
    <xf numFmtId="4" fontId="1" fillId="0" borderId="0" xfId="231" applyNumberFormat="1"/>
    <xf numFmtId="0" fontId="54" fillId="0" borderId="0" xfId="231" applyFont="1" applyAlignment="1">
      <alignment vertical="top"/>
    </xf>
    <xf numFmtId="0" fontId="54" fillId="0" borderId="0" xfId="231" quotePrefix="1" applyFont="1" applyAlignment="1">
      <alignment vertical="top"/>
    </xf>
    <xf numFmtId="0" fontId="53" fillId="2" borderId="40" xfId="64" applyFont="1" applyFill="1" applyBorder="1" applyAlignment="1">
      <alignment horizontal="left" wrapText="1"/>
    </xf>
    <xf numFmtId="165" fontId="12" fillId="2" borderId="44" xfId="64" applyNumberFormat="1" applyFont="1" applyFill="1" applyBorder="1" applyAlignment="1">
      <alignment horizontal="center"/>
    </xf>
    <xf numFmtId="4" fontId="10" fillId="2" borderId="39" xfId="64" applyNumberFormat="1" applyFont="1" applyFill="1" applyBorder="1" applyAlignment="1">
      <alignment horizontal="center"/>
    </xf>
    <xf numFmtId="0" fontId="36" fillId="2" borderId="0" xfId="0" quotePrefix="1" applyFont="1" applyFill="1"/>
    <xf numFmtId="0" fontId="22" fillId="10" borderId="0" xfId="22" applyNumberFormat="1">
      <alignment horizontal="left" vertical="center" indent="1"/>
    </xf>
    <xf numFmtId="49" fontId="24" fillId="21" borderId="0" xfId="33" quotePrefix="1" applyNumberFormat="1">
      <alignment horizontal="left" vertical="center" indent="1"/>
    </xf>
    <xf numFmtId="4" fontId="10" fillId="2" borderId="35" xfId="64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58" borderId="6" xfId="1" applyFont="1" applyFill="1" applyBorder="1" applyAlignment="1">
      <alignment horizontal="center"/>
    </xf>
    <xf numFmtId="0" fontId="6" fillId="58" borderId="7" xfId="1" applyFont="1" applyFill="1" applyBorder="1" applyAlignment="1">
      <alignment horizontal="center"/>
    </xf>
    <xf numFmtId="0" fontId="6" fillId="58" borderId="8" xfId="1" applyFont="1" applyFill="1" applyBorder="1" applyAlignment="1">
      <alignment horizontal="center"/>
    </xf>
    <xf numFmtId="0" fontId="6" fillId="58" borderId="1" xfId="1" applyFont="1" applyFill="1" applyBorder="1" applyAlignment="1">
      <alignment horizontal="center" vertical="center"/>
    </xf>
    <xf numFmtId="0" fontId="6" fillId="58" borderId="2" xfId="1" applyFont="1" applyFill="1" applyBorder="1" applyAlignment="1">
      <alignment horizontal="center" vertical="center"/>
    </xf>
    <xf numFmtId="0" fontId="6" fillId="58" borderId="3" xfId="1" applyFont="1" applyFill="1" applyBorder="1" applyAlignment="1">
      <alignment horizontal="center" vertical="center"/>
    </xf>
    <xf numFmtId="0" fontId="7" fillId="2" borderId="36" xfId="64" applyFill="1" applyBorder="1" applyAlignment="1">
      <alignment horizontal="center"/>
    </xf>
    <xf numFmtId="0" fontId="7" fillId="2" borderId="37" xfId="64" applyFill="1" applyBorder="1" applyAlignment="1">
      <alignment horizontal="center"/>
    </xf>
    <xf numFmtId="0" fontId="6" fillId="2" borderId="38" xfId="64" applyFont="1" applyFill="1" applyBorder="1" applyAlignment="1">
      <alignment horizontal="center"/>
    </xf>
    <xf numFmtId="0" fontId="6" fillId="2" borderId="39" xfId="64" applyFont="1" applyFill="1" applyBorder="1" applyAlignment="1">
      <alignment horizontal="center"/>
    </xf>
    <xf numFmtId="0" fontId="6" fillId="2" borderId="1" xfId="64" applyFont="1" applyFill="1" applyBorder="1" applyAlignment="1">
      <alignment horizontal="center" vertical="center"/>
    </xf>
    <xf numFmtId="0" fontId="6" fillId="2" borderId="2" xfId="64" applyFont="1" applyFill="1" applyBorder="1" applyAlignment="1">
      <alignment horizontal="center" vertical="center"/>
    </xf>
    <xf numFmtId="0" fontId="6" fillId="2" borderId="3" xfId="64" applyFont="1" applyFill="1" applyBorder="1" applyAlignment="1">
      <alignment horizontal="center" vertical="center"/>
    </xf>
    <xf numFmtId="0" fontId="6" fillId="2" borderId="6" xfId="64" applyFont="1" applyFill="1" applyBorder="1" applyAlignment="1">
      <alignment horizontal="center" vertical="center"/>
    </xf>
    <xf numFmtId="0" fontId="6" fillId="2" borderId="7" xfId="64" applyFont="1" applyFill="1" applyBorder="1" applyAlignment="1">
      <alignment horizontal="center" vertical="center"/>
    </xf>
    <xf numFmtId="0" fontId="6" fillId="2" borderId="8" xfId="64" applyFont="1" applyFill="1" applyBorder="1" applyAlignment="1">
      <alignment horizontal="center" vertical="center"/>
    </xf>
    <xf numFmtId="0" fontId="7" fillId="2" borderId="40" xfId="64" applyFill="1" applyBorder="1" applyAlignment="1">
      <alignment horizontal="center"/>
    </xf>
    <xf numFmtId="0" fontId="7" fillId="2" borderId="41" xfId="64" applyFill="1" applyBorder="1" applyAlignment="1">
      <alignment horizontal="center"/>
    </xf>
    <xf numFmtId="0" fontId="7" fillId="2" borderId="42" xfId="64" applyFill="1" applyBorder="1" applyAlignment="1">
      <alignment horizontal="center"/>
    </xf>
  </cellXfs>
  <cellStyles count="236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1">
    <dxf>
      <font>
        <b/>
        <i val="0"/>
      </font>
      <numFmt numFmtId="166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2</xdr:row>
      <xdr:rowOff>47625</xdr:rowOff>
    </xdr:from>
    <xdr:to>
      <xdr:col>1</xdr:col>
      <xdr:colOff>276226</xdr:colOff>
      <xdr:row>5</xdr:row>
      <xdr:rowOff>417106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381000"/>
          <a:ext cx="2171700" cy="1007656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1273175</xdr:colOff>
      <xdr:row>0</xdr:row>
      <xdr:rowOff>149225</xdr:rowOff>
    </xdr:to>
    <xdr:pic macro="[1]!DesignIconClicked">
      <xdr:nvPicPr>
        <xdr:cNvPr id="4" name="BExVRM4UL2KAFP422ZW8V5ZVQPVD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3530600</xdr:colOff>
      <xdr:row>0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1225550</xdr:colOff>
      <xdr:row>0</xdr:row>
      <xdr:rowOff>149225</xdr:rowOff>
    </xdr:to>
    <xdr:pic macro="[1]!DesignIconClicked">
      <xdr:nvPicPr>
        <xdr:cNvPr id="2" name="BExQ300FMJ3CT4NNTNGF6NB2XDEG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149225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10</xdr:col>
      <xdr:colOff>939800</xdr:colOff>
      <xdr:row>12</xdr:row>
      <xdr:rowOff>149225</xdr:rowOff>
    </xdr:to>
    <xdr:pic macro="[1]!DesignIconClicked">
      <xdr:nvPicPr>
        <xdr:cNvPr id="3" name="BExXU9XBM6K1IXHBWKI2484KPSK7" hidden="1">
          <a:extLst>
            <a:ext uri="{FF2B5EF4-FFF2-40B4-BE49-F238E27FC236}">
              <a16:creationId xmlns:a16="http://schemas.microsoft.com/office/drawing/2014/main" xmlns="" id="{BA396547-C0DA-AE8B-BCEC-2D849B510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0"/>
          <a:ext cx="7988300" cy="2092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749300</xdr:colOff>
      <xdr:row>14</xdr:row>
      <xdr:rowOff>149225</xdr:rowOff>
    </xdr:to>
    <xdr:pic macro="[1]!DesignIconClicked">
      <xdr:nvPicPr>
        <xdr:cNvPr id="5" name="BExVYTOBP2KXI0X3KKJAB8Y7C1CK" hidden="1">
          <a:extLst>
            <a:ext uri="{FF2B5EF4-FFF2-40B4-BE49-F238E27FC236}">
              <a16:creationId xmlns:a16="http://schemas.microsoft.com/office/drawing/2014/main" xmlns="" id="{2C3B62C3-08B0-F0F3-D581-609C5D742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1300" cy="2416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2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473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Normal="100" workbookViewId="0">
      <selection activeCell="A3" sqref="A3:J28"/>
    </sheetView>
  </sheetViews>
  <sheetFormatPr baseColWidth="10" defaultColWidth="11.42578125" defaultRowHeight="12.75" x14ac:dyDescent="0.2"/>
  <cols>
    <col min="1" max="1" width="32.85546875" style="1" customWidth="1"/>
    <col min="2" max="2" width="46.140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85546875" style="1" customWidth="1"/>
    <col min="9" max="10" width="19.5703125" style="1" customWidth="1"/>
    <col min="11" max="16384" width="11.42578125" style="1"/>
  </cols>
  <sheetData>
    <row r="1" spans="1:14" s="14" customFormat="1" x14ac:dyDescent="0.2">
      <c r="A1" s="40" t="s">
        <v>103</v>
      </c>
      <c r="B1" s="13"/>
      <c r="C1" s="40" t="s">
        <v>102</v>
      </c>
      <c r="E1" s="40" t="s">
        <v>103</v>
      </c>
      <c r="G1" s="14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I1" s="40" t="s">
        <v>65</v>
      </c>
      <c r="J1" s="40" t="s">
        <v>64</v>
      </c>
      <c r="L1" s="14" t="str">
        <f>MID(J1,9,2)</f>
        <v xml:space="preserve">n </v>
      </c>
      <c r="M1" s="14" t="str">
        <f>IF(K1="01","Enero",IF(K1="02","Febrero",IF(K1="03","Marzo",IF(K1="04","Abril",IF(K1="05","Mayo",IF(K1="06","Junio",IF(K1="07","Julio",IF(K1="08","Agosto",IF(K1="09","Septiembre",IF(K1="10","Octubre",IF(K1="11","Noviembre","Diciembre")))))))))))</f>
        <v>Diciembre</v>
      </c>
      <c r="N1" s="14" t="str">
        <f>IF(L1="01","Enero",IF(L1="02","Febrero",IF(L1="03","Marzo",IF(L1="04","Abril",IF(L1="05","Mayo",IF(L1="06","Junio",IF(L1="07","Julio",IF(L1="08","Agosto",IF(L1="09","Septiembre",IF(L1="10","Octubre",IF(L1="11","Noviembre","Diciembre")))))))))))</f>
        <v>Diciembre</v>
      </c>
    </row>
    <row r="2" spans="1:14" ht="13.5" thickBot="1" x14ac:dyDescent="0.25"/>
    <row r="3" spans="1:14" ht="18.75" x14ac:dyDescent="0.3">
      <c r="A3" s="44" t="s">
        <v>10</v>
      </c>
      <c r="B3" s="45"/>
      <c r="C3" s="45"/>
      <c r="D3" s="45"/>
      <c r="E3" s="45"/>
      <c r="F3" s="45"/>
      <c r="G3" s="45"/>
      <c r="H3" s="45"/>
      <c r="I3" s="45"/>
      <c r="J3" s="46"/>
    </row>
    <row r="4" spans="1:14" ht="15.75" x14ac:dyDescent="0.25">
      <c r="A4" s="47" t="s">
        <v>11</v>
      </c>
      <c r="B4" s="48"/>
      <c r="C4" s="48"/>
      <c r="D4" s="48"/>
      <c r="E4" s="48"/>
      <c r="F4" s="48"/>
      <c r="G4" s="48"/>
      <c r="H4" s="48"/>
      <c r="I4" s="48"/>
      <c r="J4" s="49"/>
    </row>
    <row r="5" spans="1:14" ht="15.75" x14ac:dyDescent="0.25">
      <c r="A5" s="47" t="s">
        <v>3</v>
      </c>
      <c r="B5" s="48"/>
      <c r="C5" s="48"/>
      <c r="D5" s="48"/>
      <c r="E5" s="48"/>
      <c r="F5" s="48"/>
      <c r="G5" s="48"/>
      <c r="H5" s="48"/>
      <c r="I5" s="48"/>
      <c r="J5" s="49"/>
    </row>
    <row r="6" spans="1:14" ht="34.5" customHeight="1" thickBot="1" x14ac:dyDescent="0.25">
      <c r="A6" s="50" t="s">
        <v>105</v>
      </c>
      <c r="B6" s="51"/>
      <c r="C6" s="51"/>
      <c r="D6" s="51"/>
      <c r="E6" s="51"/>
      <c r="F6" s="51"/>
      <c r="G6" s="51"/>
      <c r="H6" s="51"/>
      <c r="I6" s="51"/>
      <c r="J6" s="52"/>
    </row>
    <row r="7" spans="1:14" ht="15" x14ac:dyDescent="0.2">
      <c r="A7" s="56" t="s">
        <v>104</v>
      </c>
      <c r="B7" s="57"/>
      <c r="C7" s="57"/>
      <c r="D7" s="57"/>
      <c r="E7" s="57"/>
      <c r="F7" s="57"/>
      <c r="G7" s="57"/>
      <c r="H7" s="57"/>
      <c r="I7" s="57"/>
      <c r="J7" s="58"/>
    </row>
    <row r="8" spans="1:14" ht="15.75" thickBot="1" x14ac:dyDescent="0.3">
      <c r="A8" s="53" t="s">
        <v>12</v>
      </c>
      <c r="B8" s="54"/>
      <c r="C8" s="54"/>
      <c r="D8" s="54"/>
      <c r="E8" s="54"/>
      <c r="F8" s="54"/>
      <c r="G8" s="54"/>
      <c r="H8" s="54"/>
      <c r="I8" s="54"/>
      <c r="J8" s="55"/>
    </row>
    <row r="9" spans="1:14" ht="15.75" thickBot="1" x14ac:dyDescent="0.3">
      <c r="A9" s="63" t="s">
        <v>0</v>
      </c>
      <c r="B9" s="64"/>
      <c r="C9" s="64"/>
      <c r="D9" s="64"/>
      <c r="E9" s="64"/>
      <c r="F9" s="64"/>
      <c r="G9" s="65"/>
      <c r="H9" s="2" t="s">
        <v>1</v>
      </c>
      <c r="I9" s="3" t="s">
        <v>2</v>
      </c>
      <c r="J9" s="4" t="s">
        <v>3</v>
      </c>
    </row>
    <row r="10" spans="1:14" ht="15.75" thickBot="1" x14ac:dyDescent="0.3">
      <c r="A10" s="66"/>
      <c r="B10" s="67"/>
      <c r="C10" s="67"/>
      <c r="D10" s="67"/>
      <c r="E10" s="67"/>
      <c r="F10" s="67"/>
      <c r="G10" s="68"/>
      <c r="H10" s="5" t="s">
        <v>4</v>
      </c>
      <c r="I10" s="6" t="s">
        <v>5</v>
      </c>
      <c r="J10" s="7" t="s">
        <v>6</v>
      </c>
    </row>
    <row r="11" spans="1:14" ht="15.75" thickBot="1" x14ac:dyDescent="0.25">
      <c r="A11" s="63" t="s">
        <v>62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4" ht="15" x14ac:dyDescent="0.25">
      <c r="A12" s="59"/>
      <c r="B12" s="60"/>
      <c r="C12" s="8"/>
      <c r="D12" s="8"/>
      <c r="E12" s="8"/>
      <c r="F12" s="8"/>
      <c r="G12" s="8"/>
      <c r="H12" s="9"/>
      <c r="I12" s="9"/>
      <c r="J12" s="11" t="s">
        <v>7</v>
      </c>
    </row>
    <row r="13" spans="1:14" ht="39" x14ac:dyDescent="0.25">
      <c r="A13" s="37" t="s">
        <v>9</v>
      </c>
      <c r="B13" s="30" t="s">
        <v>18</v>
      </c>
      <c r="C13" s="10"/>
      <c r="D13" s="10"/>
      <c r="E13" s="10"/>
      <c r="F13" s="10"/>
      <c r="G13" s="10"/>
      <c r="H13" s="29">
        <v>0</v>
      </c>
      <c r="I13" s="29">
        <v>163239015.94</v>
      </c>
      <c r="J13" s="38">
        <v>-163239015.94</v>
      </c>
    </row>
    <row r="14" spans="1:14" ht="15" x14ac:dyDescent="0.25">
      <c r="A14" s="37" t="s">
        <v>18</v>
      </c>
      <c r="B14" s="30" t="s">
        <v>83</v>
      </c>
      <c r="C14" s="10"/>
      <c r="D14" s="10"/>
      <c r="E14" s="10"/>
      <c r="F14" s="10"/>
      <c r="G14" s="10"/>
      <c r="H14" s="29">
        <v>0</v>
      </c>
      <c r="I14" s="29">
        <v>356200.47</v>
      </c>
      <c r="J14" s="38">
        <v>-356200.47</v>
      </c>
    </row>
    <row r="15" spans="1:14" ht="15" x14ac:dyDescent="0.25">
      <c r="A15" s="37" t="s">
        <v>18</v>
      </c>
      <c r="B15" s="30" t="s">
        <v>85</v>
      </c>
      <c r="C15" s="28"/>
      <c r="D15" s="28"/>
      <c r="E15" s="28"/>
      <c r="F15" s="28"/>
      <c r="G15" s="28"/>
      <c r="H15" s="29">
        <v>0</v>
      </c>
      <c r="I15" s="29">
        <v>434407.95</v>
      </c>
      <c r="J15" s="38">
        <v>-434407.95</v>
      </c>
    </row>
    <row r="16" spans="1:14" ht="15" x14ac:dyDescent="0.25">
      <c r="A16" s="37" t="s">
        <v>18</v>
      </c>
      <c r="B16" s="30" t="s">
        <v>87</v>
      </c>
      <c r="C16" s="28"/>
      <c r="D16" s="28"/>
      <c r="E16" s="28"/>
      <c r="F16" s="28"/>
      <c r="G16" s="28"/>
      <c r="H16" s="29">
        <v>0</v>
      </c>
      <c r="I16" s="29">
        <v>1837441.48</v>
      </c>
      <c r="J16" s="38">
        <v>-1837441.48</v>
      </c>
    </row>
    <row r="17" spans="1:10" ht="15" x14ac:dyDescent="0.25">
      <c r="A17" s="37" t="s">
        <v>18</v>
      </c>
      <c r="B17" s="30" t="s">
        <v>89</v>
      </c>
      <c r="C17" s="28"/>
      <c r="D17" s="28"/>
      <c r="E17" s="28"/>
      <c r="F17" s="28"/>
      <c r="G17" s="28"/>
      <c r="H17" s="29">
        <v>0</v>
      </c>
      <c r="I17" s="29">
        <v>7782357.25</v>
      </c>
      <c r="J17" s="38">
        <v>-7782357.25</v>
      </c>
    </row>
    <row r="18" spans="1:10" ht="15" x14ac:dyDescent="0.25">
      <c r="A18" s="37" t="s">
        <v>18</v>
      </c>
      <c r="B18" s="30" t="s">
        <v>91</v>
      </c>
      <c r="C18" s="28"/>
      <c r="D18" s="28"/>
      <c r="E18" s="28"/>
      <c r="F18" s="28"/>
      <c r="G18" s="28"/>
      <c r="H18" s="29">
        <v>0</v>
      </c>
      <c r="I18" s="29">
        <v>732797.08</v>
      </c>
      <c r="J18" s="38">
        <v>-732797.08</v>
      </c>
    </row>
    <row r="19" spans="1:10" ht="15" x14ac:dyDescent="0.25">
      <c r="A19" s="37" t="s">
        <v>18</v>
      </c>
      <c r="B19" s="30" t="s">
        <v>93</v>
      </c>
      <c r="C19" s="28"/>
      <c r="D19" s="28"/>
      <c r="E19" s="28"/>
      <c r="F19" s="28"/>
      <c r="G19" s="28"/>
      <c r="H19" s="29">
        <v>0</v>
      </c>
      <c r="I19" s="29">
        <v>1839314.75</v>
      </c>
      <c r="J19" s="38">
        <v>-1839314.75</v>
      </c>
    </row>
    <row r="20" spans="1:10" ht="15" x14ac:dyDescent="0.25">
      <c r="A20" s="37" t="s">
        <v>18</v>
      </c>
      <c r="B20" s="30" t="s">
        <v>95</v>
      </c>
      <c r="C20" s="28"/>
      <c r="D20" s="28"/>
      <c r="E20" s="28"/>
      <c r="F20" s="28"/>
      <c r="G20" s="28"/>
      <c r="H20" s="29">
        <v>0</v>
      </c>
      <c r="I20" s="29">
        <v>735241.95</v>
      </c>
      <c r="J20" s="38">
        <v>-735241.95</v>
      </c>
    </row>
    <row r="21" spans="1:10" ht="15" x14ac:dyDescent="0.25">
      <c r="A21" s="37" t="s">
        <v>18</v>
      </c>
      <c r="B21" s="30" t="s">
        <v>97</v>
      </c>
      <c r="C21" s="28"/>
      <c r="D21" s="28"/>
      <c r="E21" s="28"/>
      <c r="F21" s="28"/>
      <c r="G21" s="28"/>
      <c r="H21" s="29">
        <v>0</v>
      </c>
      <c r="I21" s="29">
        <v>388101.26</v>
      </c>
      <c r="J21" s="38">
        <v>-388101.26</v>
      </c>
    </row>
    <row r="22" spans="1:10" ht="15" x14ac:dyDescent="0.25">
      <c r="A22" s="37" t="s">
        <v>18</v>
      </c>
      <c r="B22" s="30" t="s">
        <v>99</v>
      </c>
      <c r="C22" s="28"/>
      <c r="D22" s="28"/>
      <c r="E22" s="28"/>
      <c r="F22" s="28"/>
      <c r="G22" s="28"/>
      <c r="H22" s="29">
        <v>1534311901.6300001</v>
      </c>
      <c r="I22" s="29">
        <v>136837870.13999999</v>
      </c>
      <c r="J22" s="38">
        <f>H22-I22</f>
        <v>1397474031.4900002</v>
      </c>
    </row>
    <row r="23" spans="1:10" ht="15" x14ac:dyDescent="0.25">
      <c r="A23" s="37" t="s">
        <v>18</v>
      </c>
      <c r="B23" s="30" t="s">
        <v>101</v>
      </c>
      <c r="C23" s="28"/>
      <c r="D23" s="28"/>
      <c r="E23" s="28"/>
      <c r="F23" s="28"/>
      <c r="G23" s="28"/>
      <c r="H23" s="29">
        <v>0</v>
      </c>
      <c r="I23" s="29">
        <v>12295283.609999999</v>
      </c>
      <c r="J23" s="38">
        <v>-12295283.609999999</v>
      </c>
    </row>
    <row r="24" spans="1:10" ht="15" x14ac:dyDescent="0.25">
      <c r="A24" s="37" t="s">
        <v>18</v>
      </c>
      <c r="B24" s="30" t="s">
        <v>18</v>
      </c>
      <c r="C24" s="28"/>
      <c r="D24" s="28"/>
      <c r="E24" s="28"/>
      <c r="F24" s="28"/>
      <c r="G24" s="28"/>
      <c r="H24" s="29" t="s">
        <v>18</v>
      </c>
      <c r="I24" s="29" t="s">
        <v>18</v>
      </c>
      <c r="J24" s="38" t="s">
        <v>18</v>
      </c>
    </row>
    <row r="25" spans="1:10" ht="15" x14ac:dyDescent="0.25">
      <c r="A25" s="37" t="s">
        <v>18</v>
      </c>
      <c r="B25" s="30" t="s">
        <v>18</v>
      </c>
      <c r="C25" s="28"/>
      <c r="D25" s="28"/>
      <c r="E25" s="28"/>
      <c r="F25" s="28"/>
      <c r="G25" s="28"/>
      <c r="H25" s="29" t="s">
        <v>18</v>
      </c>
      <c r="I25" s="29" t="s">
        <v>18</v>
      </c>
      <c r="J25" s="38" t="s">
        <v>18</v>
      </c>
    </row>
    <row r="26" spans="1:10" ht="15" x14ac:dyDescent="0.25">
      <c r="A26" s="37" t="s">
        <v>18</v>
      </c>
      <c r="B26" s="30" t="s">
        <v>18</v>
      </c>
      <c r="C26" s="28"/>
      <c r="D26" s="28"/>
      <c r="E26" s="28"/>
      <c r="F26" s="28"/>
      <c r="G26" s="28"/>
      <c r="H26" s="29" t="s">
        <v>18</v>
      </c>
      <c r="I26" s="29" t="s">
        <v>18</v>
      </c>
      <c r="J26" s="38" t="s">
        <v>18</v>
      </c>
    </row>
    <row r="27" spans="1:10" x14ac:dyDescent="0.2">
      <c r="A27" s="69"/>
      <c r="B27" s="70"/>
      <c r="C27" s="70"/>
      <c r="D27" s="70"/>
      <c r="E27" s="70"/>
      <c r="F27" s="70"/>
      <c r="G27" s="70"/>
      <c r="H27" s="70"/>
      <c r="I27" s="70"/>
      <c r="J27" s="71"/>
    </row>
    <row r="28" spans="1:10" ht="15.75" thickBot="1" x14ac:dyDescent="0.3">
      <c r="A28" s="61" t="s">
        <v>63</v>
      </c>
      <c r="B28" s="62"/>
      <c r="C28" s="12"/>
      <c r="D28" s="12"/>
      <c r="E28" s="12"/>
      <c r="F28" s="12"/>
      <c r="G28" s="12"/>
      <c r="H28" s="39">
        <f>SUM(H14:H23)</f>
        <v>1534311901.6300001</v>
      </c>
      <c r="I28" s="39">
        <f>SUM(I14:I23)</f>
        <v>163239015.94</v>
      </c>
      <c r="J28" s="43">
        <f>SUM(J14:J23)</f>
        <v>1371072885.6900003</v>
      </c>
    </row>
  </sheetData>
  <mergeCells count="11">
    <mergeCell ref="A12:B12"/>
    <mergeCell ref="A28:B28"/>
    <mergeCell ref="A9:G10"/>
    <mergeCell ref="A11:J11"/>
    <mergeCell ref="A27:J27"/>
    <mergeCell ref="A3:J3"/>
    <mergeCell ref="A4:J4"/>
    <mergeCell ref="A5:J5"/>
    <mergeCell ref="A6:J6"/>
    <mergeCell ref="A8:J8"/>
    <mergeCell ref="A7:J7"/>
  </mergeCells>
  <pageMargins left="0.70866141732283472" right="0.70866141732283472" top="0.74803149606299213" bottom="0.74803149606299213" header="0.31496062992125984" footer="0.31496062992125984"/>
  <pageSetup scale="8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fuente1!B2="Resultado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A13:B26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32" t="s">
        <v>21</v>
      </c>
      <c r="C3" s="32" t="s">
        <v>22</v>
      </c>
      <c r="D3" s="32"/>
      <c r="E3" s="32" t="s">
        <v>23</v>
      </c>
      <c r="F3" s="32" t="s">
        <v>24</v>
      </c>
      <c r="G3" s="32"/>
      <c r="H3" s="32"/>
      <c r="I3" s="32"/>
      <c r="J3" s="32"/>
      <c r="K3" s="32"/>
    </row>
    <row r="4" spans="2:11" x14ac:dyDescent="0.2">
      <c r="B4" s="33" t="s">
        <v>64</v>
      </c>
      <c r="C4" s="33" t="s">
        <v>65</v>
      </c>
      <c r="D4" s="32"/>
      <c r="E4" s="32" t="e">
        <f>+VLOOKUP(MID(B4,4,3),$I$4:$J$15,2,FALSE)</f>
        <v>#N/A</v>
      </c>
      <c r="F4" s="32" t="e">
        <f>+VLOOKUP(RIGHT(B4,3),$I$4:$J$15,2,FALSE)</f>
        <v>#N/A</v>
      </c>
      <c r="G4" s="32"/>
      <c r="H4" s="32"/>
      <c r="I4" s="32" t="s">
        <v>27</v>
      </c>
      <c r="J4" s="32" t="s">
        <v>25</v>
      </c>
      <c r="K4" s="33" t="s">
        <v>28</v>
      </c>
    </row>
    <row r="5" spans="2:11" x14ac:dyDescent="0.2">
      <c r="B5" s="32"/>
      <c r="C5" s="32"/>
      <c r="D5" s="32"/>
      <c r="E5" s="32" t="e">
        <f>+VLOOKUP(E4,$J$4:$K$15,2,FALSE)</f>
        <v>#N/A</v>
      </c>
      <c r="F5" s="32" t="e">
        <f>+VLOOKUP(F4,$J$4:$K$15,2,FALSE)</f>
        <v>#N/A</v>
      </c>
      <c r="G5" s="32"/>
      <c r="H5" s="32"/>
      <c r="I5" s="32" t="s">
        <v>30</v>
      </c>
      <c r="J5" s="32" t="s">
        <v>31</v>
      </c>
      <c r="K5" s="33" t="s">
        <v>32</v>
      </c>
    </row>
    <row r="6" spans="2:11" x14ac:dyDescent="0.2">
      <c r="B6" s="32" t="s">
        <v>33</v>
      </c>
      <c r="C6" s="32"/>
      <c r="D6" s="32"/>
      <c r="E6" s="32"/>
      <c r="F6" s="32"/>
      <c r="G6" s="32"/>
      <c r="H6" s="32"/>
      <c r="I6" s="32" t="s">
        <v>34</v>
      </c>
      <c r="J6" s="32" t="s">
        <v>26</v>
      </c>
      <c r="K6" s="33" t="s">
        <v>29</v>
      </c>
    </row>
    <row r="7" spans="2:11" x14ac:dyDescent="0.2">
      <c r="B7" s="32"/>
      <c r="C7" s="32"/>
      <c r="D7" s="32"/>
      <c r="E7" s="32"/>
      <c r="F7" s="32"/>
      <c r="G7" s="32"/>
      <c r="H7" s="32"/>
      <c r="I7" s="32" t="s">
        <v>35</v>
      </c>
      <c r="J7" s="32" t="s">
        <v>36</v>
      </c>
      <c r="K7" s="33" t="s">
        <v>37</v>
      </c>
    </row>
    <row r="8" spans="2:11" x14ac:dyDescent="0.2">
      <c r="B8" s="32"/>
      <c r="C8" s="32"/>
      <c r="D8" s="32"/>
      <c r="E8" s="32"/>
      <c r="F8" s="32"/>
      <c r="G8" s="32"/>
      <c r="H8" s="32"/>
      <c r="I8" s="32" t="s">
        <v>38</v>
      </c>
      <c r="J8" s="32" t="s">
        <v>39</v>
      </c>
      <c r="K8" s="33" t="s">
        <v>40</v>
      </c>
    </row>
    <row r="9" spans="2:11" x14ac:dyDescent="0.2">
      <c r="B9" s="32"/>
      <c r="C9" s="32"/>
      <c r="D9" s="32"/>
      <c r="E9" s="32"/>
      <c r="F9" s="32"/>
      <c r="G9" s="32"/>
      <c r="H9" s="32"/>
      <c r="I9" s="32" t="s">
        <v>41</v>
      </c>
      <c r="J9" s="32" t="s">
        <v>42</v>
      </c>
      <c r="K9" s="33" t="s">
        <v>43</v>
      </c>
    </row>
    <row r="10" spans="2:11" x14ac:dyDescent="0.2">
      <c r="B10" s="32" t="e">
        <f>CONCATENATE("Periodo de ", E4, " a ",F4," del ","20"&amp;C4)</f>
        <v>#N/A</v>
      </c>
      <c r="C10" s="32"/>
      <c r="D10" s="32"/>
      <c r="E10" s="32"/>
      <c r="F10" s="32"/>
      <c r="G10" s="32"/>
      <c r="H10" s="32"/>
      <c r="I10" s="32" t="s">
        <v>44</v>
      </c>
      <c r="J10" s="32" t="s">
        <v>45</v>
      </c>
      <c r="K10" s="33" t="s">
        <v>46</v>
      </c>
    </row>
    <row r="11" spans="2:11" x14ac:dyDescent="0.2">
      <c r="B11" s="32"/>
      <c r="C11" s="32"/>
      <c r="D11" s="32"/>
      <c r="E11" s="32"/>
      <c r="F11" s="32"/>
      <c r="G11" s="32"/>
      <c r="H11" s="32"/>
      <c r="I11" s="32" t="s">
        <v>47</v>
      </c>
      <c r="J11" s="32" t="s">
        <v>48</v>
      </c>
      <c r="K11" s="33" t="s">
        <v>49</v>
      </c>
    </row>
    <row r="12" spans="2:11" x14ac:dyDescent="0.2">
      <c r="B12" s="32"/>
      <c r="C12" s="32"/>
      <c r="D12" s="32"/>
      <c r="E12" s="32"/>
      <c r="F12" s="32"/>
      <c r="G12" s="32"/>
      <c r="H12" s="32"/>
      <c r="I12" s="32" t="s">
        <v>50</v>
      </c>
      <c r="J12" s="32" t="s">
        <v>51</v>
      </c>
      <c r="K12" s="33" t="s">
        <v>52</v>
      </c>
    </row>
    <row r="13" spans="2:11" x14ac:dyDescent="0.2">
      <c r="B13" s="32"/>
      <c r="C13" s="32"/>
      <c r="D13" s="32"/>
      <c r="E13" s="32"/>
      <c r="F13" s="32"/>
      <c r="G13" s="32"/>
      <c r="H13" s="32"/>
      <c r="I13" s="32" t="s">
        <v>53</v>
      </c>
      <c r="J13" s="32" t="s">
        <v>54</v>
      </c>
      <c r="K13" s="33" t="s">
        <v>55</v>
      </c>
    </row>
    <row r="14" spans="2:11" x14ac:dyDescent="0.2">
      <c r="B14" s="32"/>
      <c r="C14" s="32"/>
      <c r="D14" s="32"/>
      <c r="E14" s="32"/>
      <c r="F14" s="32"/>
      <c r="G14" s="32"/>
      <c r="H14" s="32"/>
      <c r="I14" s="32" t="s">
        <v>56</v>
      </c>
      <c r="J14" s="32" t="s">
        <v>57</v>
      </c>
      <c r="K14" s="33" t="s">
        <v>58</v>
      </c>
    </row>
    <row r="15" spans="2:11" x14ac:dyDescent="0.2">
      <c r="B15" s="32"/>
      <c r="C15" s="32"/>
      <c r="D15" s="32"/>
      <c r="E15" s="32"/>
      <c r="F15" s="32"/>
      <c r="G15" s="32"/>
      <c r="H15" s="32"/>
      <c r="I15" s="32" t="s">
        <v>59</v>
      </c>
      <c r="J15" s="32" t="s">
        <v>60</v>
      </c>
      <c r="K15" s="33" t="s">
        <v>61</v>
      </c>
    </row>
    <row r="17" spans="2:10" ht="15" x14ac:dyDescent="0.25">
      <c r="B17" s="34"/>
      <c r="C17" s="31"/>
      <c r="D17" s="31"/>
      <c r="E17" s="31"/>
      <c r="F17" s="31"/>
      <c r="G17" s="31"/>
      <c r="H17" s="31"/>
      <c r="I17" s="31"/>
      <c r="J17" s="31"/>
    </row>
    <row r="18" spans="2:10" ht="15" x14ac:dyDescent="0.25">
      <c r="B18" s="34"/>
      <c r="C18" s="31"/>
      <c r="D18" s="35"/>
      <c r="E18" s="35"/>
      <c r="F18" s="35"/>
      <c r="G18" s="35"/>
      <c r="H18" s="36"/>
      <c r="I18" s="35"/>
      <c r="J18" s="35"/>
    </row>
    <row r="19" spans="2:10" ht="15" x14ac:dyDescent="0.25">
      <c r="B19" s="34"/>
      <c r="C19" s="31"/>
      <c r="D19" s="35"/>
      <c r="E19" s="35"/>
      <c r="F19" s="35"/>
      <c r="G19" s="35"/>
      <c r="H19" s="36"/>
      <c r="I19" s="35"/>
      <c r="J19" s="35"/>
    </row>
    <row r="20" spans="2:10" ht="15" x14ac:dyDescent="0.25">
      <c r="B20" s="31"/>
      <c r="C20" s="31"/>
      <c r="D20" s="35"/>
      <c r="E20" s="35"/>
      <c r="F20" s="35"/>
      <c r="G20" s="35"/>
      <c r="H20" s="36"/>
      <c r="I20" s="35"/>
      <c r="J20" s="35"/>
    </row>
    <row r="21" spans="2:10" ht="15" x14ac:dyDescent="0.25">
      <c r="B21" s="31"/>
      <c r="C21" s="31"/>
      <c r="D21" s="35"/>
      <c r="E21" s="35"/>
      <c r="F21" s="35"/>
      <c r="G21" s="35"/>
      <c r="H21" s="36"/>
      <c r="I21" s="35"/>
      <c r="J21" s="35"/>
    </row>
    <row r="22" spans="2:10" ht="15" x14ac:dyDescent="0.25">
      <c r="B22" s="31"/>
      <c r="C22" s="31"/>
      <c r="D22" s="35"/>
      <c r="E22" s="35"/>
      <c r="F22" s="35"/>
      <c r="G22" s="35"/>
      <c r="H22" s="36"/>
      <c r="I22" s="35"/>
      <c r="J22" s="3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27" t="s">
        <v>20</v>
      </c>
      <c r="C2" s="15" t="s">
        <v>9</v>
      </c>
      <c r="D2" s="16"/>
    </row>
    <row r="3" spans="2:4" ht="15" x14ac:dyDescent="0.25">
      <c r="B3" s="18" t="s">
        <v>17</v>
      </c>
      <c r="C3" s="15" t="s">
        <v>8</v>
      </c>
      <c r="D3" s="16"/>
    </row>
    <row r="4" spans="2:4" x14ac:dyDescent="0.2">
      <c r="B4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B1" workbookViewId="0">
      <selection activeCell="H14" sqref="H14"/>
    </sheetView>
  </sheetViews>
  <sheetFormatPr baseColWidth="10" defaultRowHeight="12.75" x14ac:dyDescent="0.2"/>
  <cols>
    <col min="7" max="7" width="21" customWidth="1"/>
    <col min="8" max="8" width="28.140625" bestFit="1" customWidth="1"/>
    <col min="9" max="9" width="14.28515625" bestFit="1" customWidth="1"/>
    <col min="10" max="10" width="19.42578125" bestFit="1" customWidth="1"/>
    <col min="11" max="11" width="14.28515625" bestFit="1" customWidth="1"/>
  </cols>
  <sheetData>
    <row r="1" spans="1:11" ht="38.25" x14ac:dyDescent="0.2">
      <c r="A1" s="41" t="s">
        <v>67</v>
      </c>
      <c r="B1" s="42" t="s">
        <v>18</v>
      </c>
      <c r="E1" s="17" t="s">
        <v>18</v>
      </c>
      <c r="F1" s="17" t="s">
        <v>13</v>
      </c>
      <c r="G1" s="17" t="s">
        <v>67</v>
      </c>
      <c r="H1" s="17" t="s">
        <v>18</v>
      </c>
      <c r="I1" s="22" t="s">
        <v>14</v>
      </c>
      <c r="J1" s="22" t="s">
        <v>19</v>
      </c>
      <c r="K1" s="22" t="s">
        <v>15</v>
      </c>
    </row>
    <row r="2" spans="1:11" x14ac:dyDescent="0.2">
      <c r="A2" s="41" t="s">
        <v>68</v>
      </c>
      <c r="B2" s="42" t="s">
        <v>18</v>
      </c>
      <c r="E2" s="18" t="s">
        <v>20</v>
      </c>
      <c r="F2" s="20" t="s">
        <v>16</v>
      </c>
      <c r="G2" s="20" t="s">
        <v>18</v>
      </c>
      <c r="H2" s="20" t="s">
        <v>18</v>
      </c>
      <c r="I2" s="21"/>
      <c r="J2" s="24">
        <v>163239015.94</v>
      </c>
      <c r="K2" s="23">
        <v>-163239015.94</v>
      </c>
    </row>
    <row r="3" spans="1:11" x14ac:dyDescent="0.2">
      <c r="A3" s="41" t="s">
        <v>69</v>
      </c>
      <c r="B3" s="42" t="s">
        <v>18</v>
      </c>
      <c r="E3" s="18" t="s">
        <v>18</v>
      </c>
      <c r="F3" s="18" t="s">
        <v>66</v>
      </c>
      <c r="G3" s="20" t="s">
        <v>81</v>
      </c>
      <c r="H3" s="20" t="s">
        <v>18</v>
      </c>
      <c r="I3" s="21"/>
      <c r="J3" s="24">
        <v>163239015.94</v>
      </c>
      <c r="K3" s="23">
        <v>-163239015.94</v>
      </c>
    </row>
    <row r="4" spans="1:11" x14ac:dyDescent="0.2">
      <c r="A4" s="41" t="s">
        <v>70</v>
      </c>
      <c r="B4" s="42" t="s">
        <v>18</v>
      </c>
      <c r="E4" s="18" t="s">
        <v>18</v>
      </c>
      <c r="F4" s="18" t="s">
        <v>18</v>
      </c>
      <c r="G4" s="18" t="s">
        <v>82</v>
      </c>
      <c r="H4" s="18" t="s">
        <v>83</v>
      </c>
      <c r="I4" s="19"/>
      <c r="J4" s="25">
        <v>356200.47</v>
      </c>
      <c r="K4" s="26">
        <v>-356200.47</v>
      </c>
    </row>
    <row r="5" spans="1:11" x14ac:dyDescent="0.2">
      <c r="A5" s="41" t="s">
        <v>71</v>
      </c>
      <c r="B5" s="42" t="s">
        <v>18</v>
      </c>
      <c r="E5" s="18" t="s">
        <v>18</v>
      </c>
      <c r="F5" s="18" t="s">
        <v>18</v>
      </c>
      <c r="G5" s="18" t="s">
        <v>84</v>
      </c>
      <c r="H5" s="18" t="s">
        <v>85</v>
      </c>
      <c r="I5" s="19"/>
      <c r="J5" s="25">
        <v>434407.95</v>
      </c>
      <c r="K5" s="26">
        <v>-434407.95</v>
      </c>
    </row>
    <row r="6" spans="1:11" x14ac:dyDescent="0.2">
      <c r="A6" s="41" t="s">
        <v>72</v>
      </c>
      <c r="B6" s="42" t="s">
        <v>18</v>
      </c>
      <c r="E6" s="18" t="s">
        <v>18</v>
      </c>
      <c r="F6" s="18" t="s">
        <v>18</v>
      </c>
      <c r="G6" s="18" t="s">
        <v>86</v>
      </c>
      <c r="H6" s="18" t="s">
        <v>87</v>
      </c>
      <c r="I6" s="19"/>
      <c r="J6" s="25">
        <v>1837441.48</v>
      </c>
      <c r="K6" s="26">
        <v>-1837441.48</v>
      </c>
    </row>
    <row r="7" spans="1:11" x14ac:dyDescent="0.2">
      <c r="A7" s="41" t="s">
        <v>13</v>
      </c>
      <c r="B7" s="42" t="s">
        <v>18</v>
      </c>
      <c r="E7" s="18" t="s">
        <v>18</v>
      </c>
      <c r="F7" s="18" t="s">
        <v>18</v>
      </c>
      <c r="G7" s="18" t="s">
        <v>88</v>
      </c>
      <c r="H7" s="18" t="s">
        <v>89</v>
      </c>
      <c r="I7" s="19"/>
      <c r="J7" s="25">
        <v>7782357.25</v>
      </c>
      <c r="K7" s="26">
        <v>-7782357.25</v>
      </c>
    </row>
    <row r="8" spans="1:11" x14ac:dyDescent="0.2">
      <c r="A8" s="41" t="s">
        <v>73</v>
      </c>
      <c r="B8" s="42" t="s">
        <v>18</v>
      </c>
      <c r="E8" s="18" t="s">
        <v>18</v>
      </c>
      <c r="F8" s="18" t="s">
        <v>18</v>
      </c>
      <c r="G8" s="18" t="s">
        <v>90</v>
      </c>
      <c r="H8" s="18" t="s">
        <v>91</v>
      </c>
      <c r="I8" s="19"/>
      <c r="J8" s="25">
        <v>732797.08</v>
      </c>
      <c r="K8" s="26">
        <v>-732797.08</v>
      </c>
    </row>
    <row r="9" spans="1:11" x14ac:dyDescent="0.2">
      <c r="A9" s="41" t="s">
        <v>74</v>
      </c>
      <c r="B9" s="42" t="s">
        <v>18</v>
      </c>
      <c r="E9" s="18" t="s">
        <v>18</v>
      </c>
      <c r="F9" s="18" t="s">
        <v>18</v>
      </c>
      <c r="G9" s="18" t="s">
        <v>92</v>
      </c>
      <c r="H9" s="18" t="s">
        <v>93</v>
      </c>
      <c r="I9" s="19"/>
      <c r="J9" s="25">
        <v>1839314.75</v>
      </c>
      <c r="K9" s="26">
        <v>-1839314.75</v>
      </c>
    </row>
    <row r="10" spans="1:11" x14ac:dyDescent="0.2">
      <c r="A10" s="41" t="s">
        <v>75</v>
      </c>
      <c r="B10" s="42" t="s">
        <v>18</v>
      </c>
      <c r="E10" s="18" t="s">
        <v>18</v>
      </c>
      <c r="F10" s="18" t="s">
        <v>18</v>
      </c>
      <c r="G10" s="18" t="s">
        <v>94</v>
      </c>
      <c r="H10" s="18" t="s">
        <v>95</v>
      </c>
      <c r="I10" s="19"/>
      <c r="J10" s="25">
        <v>735241.95</v>
      </c>
      <c r="K10" s="26">
        <v>-735241.95</v>
      </c>
    </row>
    <row r="11" spans="1:11" x14ac:dyDescent="0.2">
      <c r="A11" s="41" t="s">
        <v>76</v>
      </c>
      <c r="B11" s="42" t="s">
        <v>18</v>
      </c>
      <c r="E11" s="18" t="s">
        <v>18</v>
      </c>
      <c r="F11" s="18" t="s">
        <v>18</v>
      </c>
      <c r="G11" s="18" t="s">
        <v>96</v>
      </c>
      <c r="H11" s="18" t="s">
        <v>97</v>
      </c>
      <c r="I11" s="19"/>
      <c r="J11" s="25">
        <v>388101.26</v>
      </c>
      <c r="K11" s="26">
        <v>-388101.26</v>
      </c>
    </row>
    <row r="12" spans="1:11" x14ac:dyDescent="0.2">
      <c r="A12" s="41" t="s">
        <v>77</v>
      </c>
      <c r="B12" s="42" t="s">
        <v>18</v>
      </c>
      <c r="E12" s="18" t="s">
        <v>18</v>
      </c>
      <c r="F12" s="18" t="s">
        <v>18</v>
      </c>
      <c r="G12" s="18" t="s">
        <v>98</v>
      </c>
      <c r="H12" s="18" t="s">
        <v>99</v>
      </c>
      <c r="I12" s="19"/>
      <c r="J12" s="25">
        <v>136837870.13999999</v>
      </c>
      <c r="K12" s="26">
        <v>-136837870.13999999</v>
      </c>
    </row>
    <row r="13" spans="1:11" x14ac:dyDescent="0.2">
      <c r="A13" s="41" t="s">
        <v>78</v>
      </c>
      <c r="B13" s="42" t="s">
        <v>18</v>
      </c>
      <c r="E13" s="18" t="s">
        <v>18</v>
      </c>
      <c r="F13" s="18" t="s">
        <v>18</v>
      </c>
      <c r="G13" s="18" t="s">
        <v>100</v>
      </c>
      <c r="H13" s="18" t="s">
        <v>101</v>
      </c>
      <c r="I13" s="19"/>
      <c r="J13" s="25">
        <v>12295283.609999999</v>
      </c>
      <c r="K13" s="26">
        <v>-12295283.609999999</v>
      </c>
    </row>
    <row r="14" spans="1:11" x14ac:dyDescent="0.2">
      <c r="A14" s="41" t="s">
        <v>79</v>
      </c>
      <c r="B14" s="42" t="s">
        <v>18</v>
      </c>
    </row>
    <row r="15" spans="1:11" x14ac:dyDescent="0.2">
      <c r="A15" s="41" t="s">
        <v>80</v>
      </c>
      <c r="B15" s="42" t="s">
        <v>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2" sqref="D2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17" t="s">
        <v>18</v>
      </c>
      <c r="B1" s="17" t="s">
        <v>13</v>
      </c>
      <c r="C1" s="22" t="s">
        <v>14</v>
      </c>
      <c r="D1" s="22" t="s">
        <v>19</v>
      </c>
      <c r="E1" s="22" t="s">
        <v>15</v>
      </c>
    </row>
    <row r="2" spans="1:5" x14ac:dyDescent="0.2">
      <c r="A2" s="18" t="s">
        <v>20</v>
      </c>
      <c r="B2" s="20" t="s">
        <v>16</v>
      </c>
      <c r="C2" s="21" t="e">
        <f ca="1">[1]!BExGetData("DP_1","00O2TQ2O5Z7FG1LQUKBHFL8QD","00O2TQ2O5Z7FNMWESK6OXPA1A","SUMME")</f>
        <v>#NAME?</v>
      </c>
      <c r="D2" s="24" t="e">
        <f ca="1">[1]!BExGetData("DP_1","00O2TQ2O5Z7DXCI5SS43RL13K","00O2TQ2O5Z7FNMWESK6OXPA1A","SUMME")</f>
        <v>#NAME?</v>
      </c>
      <c r="E2" s="23" t="e">
        <f ca="1">[1]!BExGetData("DP_1","00O2TQ2O5Z7FG1LQUKBHFLLDH","00O2TQ2O5Z7FNMWESK6OXPA1A","SUMME")</f>
        <v>#NAME?</v>
      </c>
    </row>
    <row r="3" spans="1:5" x14ac:dyDescent="0.2">
      <c r="A3" s="18" t="s">
        <v>18</v>
      </c>
      <c r="B3" s="18" t="s">
        <v>66</v>
      </c>
      <c r="C3" s="19" t="e">
        <f ca="1">[1]!BExGetData("DP_1","00O2TQ2O5Z7FG1LQUKBHFL8QD","00O2TQ2O5Z7FNMWESK6OXPA1A","#")</f>
        <v>#NAME?</v>
      </c>
      <c r="D3" s="25" t="e">
        <f ca="1">[1]!BExGetData("DP_1","00O2TQ2O5Z7DXCI5SS43RL13K","00O2TQ2O5Z7FNMWESK6OXPA1A","#")</f>
        <v>#NAME?</v>
      </c>
      <c r="E3" s="26" t="e">
        <f ca="1">[1]!BExGetData("DP_1","00O2TQ2O5Z7FG1LQUKBHFLLDH","00O2TQ2O5Z7FNMWESK6OXPA1A","#")</f>
        <v>#NAME?</v>
      </c>
    </row>
    <row r="13" spans="1:5" x14ac:dyDescent="0.2">
      <c r="A13" s="18"/>
      <c r="B13" s="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030118-CB2D-4621-B734-1FFC5F1BB82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Egresos x Endeudamiento Neto</vt:lpstr>
      <vt:lpstr>Fechas</vt:lpstr>
      <vt:lpstr>Leyendas</vt:lpstr>
      <vt:lpstr>fuente2</vt:lpstr>
      <vt:lpstr>fuente1</vt:lpstr>
      <vt:lpstr>'Egresos x Endeudamiento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Suelem Janeth González Rodríguez</cp:lastModifiedBy>
  <cp:lastPrinted>2025-05-13T20:19:34Z</cp:lastPrinted>
  <dcterms:created xsi:type="dcterms:W3CDTF">2016-02-19T00:12:22Z</dcterms:created>
  <dcterms:modified xsi:type="dcterms:W3CDTF">2025-05-13T20:19:39Z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Neto(1KRFXLLE8IGE43LV0RFBF3ZBL).xlsx</vt:lpwstr>
  </property>
</Properties>
</file>